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dnetinc-my.sharepoint.com/personal/donna_eprifania_childnet_us/Documents/Documents/DCF/WebSite/Executive Salaries/24-25/"/>
    </mc:Choice>
  </mc:AlternateContent>
  <xr:revisionPtr revIDLastSave="0" documentId="8_{E2139585-A2E7-4634-B01E-B18FBCF2A7C6}" xr6:coauthVersionLast="47" xr6:coauthVersionMax="47" xr10:uidLastSave="{00000000-0000-0000-0000-000000000000}"/>
  <bookViews>
    <workbookView xWindow="-19310" yWindow="-70" windowWidth="19420" windowHeight="11500" xr2:uid="{4195D988-9C6D-4C0F-A2FB-292468D81F1A}"/>
  </bookViews>
  <sheets>
    <sheet name="22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F15" i="1" s="1"/>
  <c r="D14" i="1"/>
  <c r="F14" i="1"/>
  <c r="F13" i="1"/>
  <c r="G13" i="1" s="1"/>
  <c r="D24" i="1"/>
  <c r="D23" i="1"/>
  <c r="D21" i="1"/>
  <c r="D20" i="1"/>
  <c r="D18" i="1"/>
  <c r="D17" i="1"/>
  <c r="D12" i="1"/>
  <c r="D11" i="1"/>
  <c r="D27" i="1"/>
  <c r="F27" i="1" s="1"/>
  <c r="D26" i="1"/>
  <c r="F26" i="1" s="1"/>
  <c r="F25" i="1"/>
  <c r="G26" i="1" s="1"/>
  <c r="G15" i="1" l="1"/>
  <c r="G14" i="1"/>
  <c r="G27" i="1"/>
  <c r="G24" i="1" l="1"/>
  <c r="G23" i="1"/>
  <c r="G21" i="1"/>
  <c r="G20" i="1"/>
  <c r="G18" i="1"/>
  <c r="G17" i="1"/>
  <c r="G12" i="1"/>
  <c r="G11" i="1"/>
  <c r="F16" i="1"/>
  <c r="F19" i="1"/>
  <c r="F22" i="1"/>
  <c r="F10" i="1"/>
  <c r="F24" i="1"/>
  <c r="F23" i="1"/>
  <c r="F21" i="1"/>
  <c r="F20" i="1"/>
  <c r="F18" i="1"/>
  <c r="F17" i="1"/>
  <c r="F12" i="1"/>
  <c r="F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Eprifania</author>
  </authors>
  <commentList>
    <comment ref="G9" authorId="0" shapeId="0" xr:uid="{0EE7FB64-5130-4CB0-A917-AABC765D6259}">
      <text>
        <r>
          <rPr>
            <b/>
            <sz val="9"/>
            <color indexed="81"/>
            <rFont val="Tahoma"/>
            <charset val="1"/>
          </rPr>
          <t>Donna Eprifania:</t>
        </r>
        <r>
          <rPr>
            <sz val="9"/>
            <color indexed="81"/>
            <rFont val="Tahoma"/>
            <charset val="1"/>
          </rPr>
          <t xml:space="preserve">
Based on HRIS summary 1/1/19 - 12/31/19 prior year actuals - Group Term Life, 403 B Contributions, Basic Life, Dental, Exec Basic Life, Medical, Vision, Ltd, PTO payout </t>
        </r>
      </text>
    </comment>
  </commentList>
</comments>
</file>

<file path=xl/sharedStrings.xml><?xml version="1.0" encoding="utf-8"?>
<sst xmlns="http://schemas.openxmlformats.org/spreadsheetml/2006/main" count="38" uniqueCount="23">
  <si>
    <t>Officer Title</t>
  </si>
  <si>
    <t>Officer Name</t>
  </si>
  <si>
    <t xml:space="preserve">Salary </t>
  </si>
  <si>
    <t>Bonus / Incentive</t>
  </si>
  <si>
    <t>Total of Salary and Bonus / Incentive</t>
  </si>
  <si>
    <t xml:space="preserve">Other Compensation </t>
  </si>
  <si>
    <t xml:space="preserve">Larry Rein </t>
  </si>
  <si>
    <t>Total All Funds</t>
  </si>
  <si>
    <t>From DCF Lead Agency Contract JJ217</t>
  </si>
  <si>
    <t>From DCF Lead Agency Contract IJ706</t>
  </si>
  <si>
    <t>Chief Financial Officer</t>
  </si>
  <si>
    <t>Chief Program Officer (COO)</t>
  </si>
  <si>
    <t>Chief Clincial Quality Officer (COO)</t>
  </si>
  <si>
    <t xml:space="preserve">Donna Eprifania </t>
  </si>
  <si>
    <t>Julie Demar</t>
  </si>
  <si>
    <t>Susan Eby</t>
  </si>
  <si>
    <t>CEO &amp; President</t>
  </si>
  <si>
    <t xml:space="preserve">ChildNet, Inc. FY Projected Executive Compensation </t>
  </si>
  <si>
    <t>Chief Legal Officer</t>
  </si>
  <si>
    <t>Jason Tracey</t>
  </si>
  <si>
    <t>Fiscal Year 2024/2025</t>
  </si>
  <si>
    <t xml:space="preserve">Chief of Staff </t>
  </si>
  <si>
    <t>Neiko Shea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</si>
</sst>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wrapText="1"/>
    </xf>
    <xf numFmtId="44" fontId="2" fillId="0" borderId="1" xfId="1" applyFont="1" applyBorder="1"/>
    <xf numFmtId="44" fontId="2" fillId="0" borderId="1" xfId="1" applyFont="1" applyBorder="1" applyAlignment="1">
      <alignment wrapText="1"/>
    </xf>
    <xf numFmtId="44" fontId="5" fillId="0" borderId="1" xfId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44" fontId="5" fillId="0" borderId="4" xfId="1" applyFont="1" applyBorder="1" applyAlignment="1">
      <alignment wrapText="1"/>
    </xf>
    <xf numFmtId="44" fontId="5" fillId="0" borderId="5" xfId="1" applyFont="1" applyBorder="1" applyAlignment="1">
      <alignment wrapText="1"/>
    </xf>
    <xf numFmtId="44" fontId="2" fillId="0" borderId="7" xfId="1" applyFont="1" applyBorder="1"/>
    <xf numFmtId="0" fontId="2" fillId="0" borderId="9" xfId="0" applyFont="1" applyBorder="1" applyAlignment="1">
      <alignment wrapText="1"/>
    </xf>
    <xf numFmtId="44" fontId="2" fillId="0" borderId="9" xfId="1" applyFont="1" applyBorder="1"/>
    <xf numFmtId="44" fontId="2" fillId="0" borderId="9" xfId="1" applyFont="1" applyBorder="1" applyAlignment="1">
      <alignment wrapText="1"/>
    </xf>
    <xf numFmtId="44" fontId="2" fillId="0" borderId="10" xfId="1" applyFont="1" applyBorder="1"/>
    <xf numFmtId="44" fontId="5" fillId="0" borderId="7" xfId="1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44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2</xdr:col>
      <xdr:colOff>177800</xdr:colOff>
      <xdr:row>7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95F549F-1996-4312-8E72-8D02057B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816100" cy="1417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4</xdr:row>
      <xdr:rowOff>161925</xdr:rowOff>
    </xdr:from>
    <xdr:to>
      <xdr:col>7</xdr:col>
      <xdr:colOff>63500</xdr:colOff>
      <xdr:row>6</xdr:row>
      <xdr:rowOff>44450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C1159F6-9631-4423-B08F-50DC4C79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885825"/>
          <a:ext cx="59118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94181-FD1A-49B4-858D-0497226508D9}">
  <sheetPr>
    <pageSetUpPr fitToPage="1"/>
  </sheetPr>
  <dimension ref="A8:L27"/>
  <sheetViews>
    <sheetView tabSelected="1" workbookViewId="0">
      <selection activeCell="A8" sqref="A8:G8"/>
    </sheetView>
  </sheetViews>
  <sheetFormatPr defaultRowHeight="15" x14ac:dyDescent="0.25"/>
  <cols>
    <col min="1" max="1" width="11.5703125" bestFit="1" customWidth="1"/>
    <col min="2" max="2" width="12.85546875" bestFit="1" customWidth="1"/>
    <col min="3" max="3" width="15.5703125" bestFit="1" customWidth="1"/>
    <col min="4" max="4" width="15.42578125" customWidth="1"/>
    <col min="5" max="5" width="16.5703125" bestFit="1" customWidth="1"/>
    <col min="6" max="6" width="18.85546875" customWidth="1"/>
    <col min="7" max="7" width="20.140625" bestFit="1" customWidth="1"/>
    <col min="9" max="9" width="12.7109375" bestFit="1" customWidth="1"/>
    <col min="10" max="10" width="10" bestFit="1" customWidth="1"/>
    <col min="11" max="11" width="12.42578125" bestFit="1" customWidth="1"/>
  </cols>
  <sheetData>
    <row r="8" spans="1:11" ht="15.75" thickBot="1" x14ac:dyDescent="0.3">
      <c r="A8" s="24" t="s">
        <v>17</v>
      </c>
      <c r="B8" s="24"/>
      <c r="C8" s="24"/>
      <c r="D8" s="24"/>
      <c r="E8" s="24"/>
      <c r="F8" s="24"/>
      <c r="G8" s="24"/>
    </row>
    <row r="9" spans="1:11" ht="32.25" customHeight="1" thickBot="1" x14ac:dyDescent="0.3">
      <c r="A9" s="15" t="s">
        <v>0</v>
      </c>
      <c r="B9" s="16" t="s">
        <v>1</v>
      </c>
      <c r="C9" s="17" t="s">
        <v>20</v>
      </c>
      <c r="D9" s="17" t="s">
        <v>2</v>
      </c>
      <c r="E9" s="17" t="s">
        <v>3</v>
      </c>
      <c r="F9" s="17" t="s">
        <v>4</v>
      </c>
      <c r="G9" s="18" t="s">
        <v>5</v>
      </c>
    </row>
    <row r="10" spans="1:11" ht="18.95" customHeight="1" x14ac:dyDescent="0.25">
      <c r="A10" s="25" t="s">
        <v>16</v>
      </c>
      <c r="B10" s="26" t="s">
        <v>6</v>
      </c>
      <c r="C10" s="6" t="s">
        <v>7</v>
      </c>
      <c r="D10" s="7">
        <v>237145</v>
      </c>
      <c r="E10" s="7">
        <v>0</v>
      </c>
      <c r="F10" s="7">
        <f>D10+E10</f>
        <v>237145</v>
      </c>
      <c r="G10" s="8">
        <v>24877.89</v>
      </c>
      <c r="I10" s="19"/>
      <c r="K10" s="19"/>
    </row>
    <row r="11" spans="1:11" ht="45" x14ac:dyDescent="0.25">
      <c r="A11" s="20"/>
      <c r="B11" s="22"/>
      <c r="C11" s="1" t="s">
        <v>8</v>
      </c>
      <c r="D11" s="2">
        <f>D10*0.64</f>
        <v>151772.80000000002</v>
      </c>
      <c r="E11" s="3">
        <v>0</v>
      </c>
      <c r="F11" s="3">
        <f t="shared" ref="F11:F24" si="0">D11+E11</f>
        <v>151772.80000000002</v>
      </c>
      <c r="G11" s="9">
        <f>G10*0.66</f>
        <v>16419.4074</v>
      </c>
      <c r="K11" s="19"/>
    </row>
    <row r="12" spans="1:11" ht="45.6" customHeight="1" thickBot="1" x14ac:dyDescent="0.3">
      <c r="A12" s="21"/>
      <c r="B12" s="23"/>
      <c r="C12" s="10" t="s">
        <v>9</v>
      </c>
      <c r="D12" s="11">
        <f>D10*0.36</f>
        <v>85372.2</v>
      </c>
      <c r="E12" s="12">
        <v>0</v>
      </c>
      <c r="F12" s="12">
        <f t="shared" si="0"/>
        <v>85372.2</v>
      </c>
      <c r="G12" s="13">
        <f>G10*0.34</f>
        <v>8458.4826000000012</v>
      </c>
    </row>
    <row r="13" spans="1:11" ht="15.75" x14ac:dyDescent="0.25">
      <c r="A13" s="20" t="s">
        <v>21</v>
      </c>
      <c r="B13" s="22" t="s">
        <v>22</v>
      </c>
      <c r="C13" s="5" t="s">
        <v>7</v>
      </c>
      <c r="D13" s="4">
        <v>203000</v>
      </c>
      <c r="E13" s="4">
        <v>0</v>
      </c>
      <c r="F13" s="4">
        <f t="shared" si="0"/>
        <v>203000</v>
      </c>
      <c r="G13" s="14">
        <f>F13*0.06</f>
        <v>12180</v>
      </c>
    </row>
    <row r="14" spans="1:11" ht="45" x14ac:dyDescent="0.25">
      <c r="A14" s="20"/>
      <c r="B14" s="22"/>
      <c r="C14" s="1" t="s">
        <v>8</v>
      </c>
      <c r="D14" s="2">
        <f>D13*0.64</f>
        <v>129920</v>
      </c>
      <c r="E14" s="3">
        <v>0</v>
      </c>
      <c r="F14" s="3">
        <f t="shared" si="0"/>
        <v>129920</v>
      </c>
      <c r="G14" s="9">
        <f>G13*0.66</f>
        <v>8038.8</v>
      </c>
    </row>
    <row r="15" spans="1:11" ht="45.75" thickBot="1" x14ac:dyDescent="0.3">
      <c r="A15" s="21"/>
      <c r="B15" s="23"/>
      <c r="C15" s="10" t="s">
        <v>9</v>
      </c>
      <c r="D15" s="11">
        <f>D13*0.36</f>
        <v>73080</v>
      </c>
      <c r="E15" s="12">
        <v>0</v>
      </c>
      <c r="F15" s="12">
        <f t="shared" si="0"/>
        <v>73080</v>
      </c>
      <c r="G15" s="13">
        <f>G13*0.34</f>
        <v>4141.2000000000007</v>
      </c>
    </row>
    <row r="16" spans="1:11" ht="15.75" x14ac:dyDescent="0.25">
      <c r="A16" s="25" t="s">
        <v>10</v>
      </c>
      <c r="B16" s="26" t="s">
        <v>13</v>
      </c>
      <c r="C16" s="6" t="s">
        <v>7</v>
      </c>
      <c r="D16" s="7">
        <v>189716</v>
      </c>
      <c r="E16" s="7">
        <v>0</v>
      </c>
      <c r="F16" s="7">
        <f t="shared" si="0"/>
        <v>189716</v>
      </c>
      <c r="G16" s="8">
        <v>11660.48</v>
      </c>
      <c r="I16" s="19"/>
      <c r="K16" s="19"/>
    </row>
    <row r="17" spans="1:12" ht="45" x14ac:dyDescent="0.25">
      <c r="A17" s="20"/>
      <c r="B17" s="22"/>
      <c r="C17" s="1" t="s">
        <v>8</v>
      </c>
      <c r="D17" s="2">
        <f>D16*0.64</f>
        <v>121418.24000000001</v>
      </c>
      <c r="E17" s="3">
        <v>0</v>
      </c>
      <c r="F17" s="3">
        <f t="shared" si="0"/>
        <v>121418.24000000001</v>
      </c>
      <c r="G17" s="9">
        <f>G16*0.66</f>
        <v>7695.9168</v>
      </c>
      <c r="K17" s="19"/>
    </row>
    <row r="18" spans="1:12" ht="45.75" thickBot="1" x14ac:dyDescent="0.3">
      <c r="A18" s="21"/>
      <c r="B18" s="23"/>
      <c r="C18" s="10" t="s">
        <v>9</v>
      </c>
      <c r="D18" s="11">
        <f>D16*0.36</f>
        <v>68297.759999999995</v>
      </c>
      <c r="E18" s="12">
        <v>0</v>
      </c>
      <c r="F18" s="12">
        <f t="shared" si="0"/>
        <v>68297.759999999995</v>
      </c>
      <c r="G18" s="13">
        <f>G16*0.34</f>
        <v>3964.5632000000001</v>
      </c>
    </row>
    <row r="19" spans="1:12" ht="15.75" x14ac:dyDescent="0.25">
      <c r="A19" s="25" t="s">
        <v>11</v>
      </c>
      <c r="B19" s="26" t="s">
        <v>14</v>
      </c>
      <c r="C19" s="6" t="s">
        <v>7</v>
      </c>
      <c r="D19" s="7">
        <v>166002</v>
      </c>
      <c r="E19" s="7">
        <v>0</v>
      </c>
      <c r="F19" s="7">
        <f t="shared" si="0"/>
        <v>166002</v>
      </c>
      <c r="G19" s="8">
        <v>10989.63</v>
      </c>
      <c r="I19" s="19"/>
      <c r="K19" s="19"/>
    </row>
    <row r="20" spans="1:12" ht="45" x14ac:dyDescent="0.25">
      <c r="A20" s="20"/>
      <c r="B20" s="22"/>
      <c r="C20" s="1" t="s">
        <v>8</v>
      </c>
      <c r="D20" s="2">
        <f>D19*0.64</f>
        <v>106241.28</v>
      </c>
      <c r="E20" s="3">
        <v>0</v>
      </c>
      <c r="F20" s="3">
        <f t="shared" si="0"/>
        <v>106241.28</v>
      </c>
      <c r="G20" s="9">
        <f>G19*0.66</f>
        <v>7253.1557999999995</v>
      </c>
      <c r="K20" s="19"/>
    </row>
    <row r="21" spans="1:12" ht="45.75" thickBot="1" x14ac:dyDescent="0.3">
      <c r="A21" s="21"/>
      <c r="B21" s="23"/>
      <c r="C21" s="10" t="s">
        <v>9</v>
      </c>
      <c r="D21" s="11">
        <f>D19*0.36</f>
        <v>59760.72</v>
      </c>
      <c r="E21" s="12">
        <v>0</v>
      </c>
      <c r="F21" s="12">
        <f t="shared" si="0"/>
        <v>59760.72</v>
      </c>
      <c r="G21" s="13">
        <f>G19*0.34</f>
        <v>3736.4742000000001</v>
      </c>
    </row>
    <row r="22" spans="1:12" ht="15.75" x14ac:dyDescent="0.25">
      <c r="A22" s="25" t="s">
        <v>12</v>
      </c>
      <c r="B22" s="26" t="s">
        <v>15</v>
      </c>
      <c r="C22" s="6" t="s">
        <v>7</v>
      </c>
      <c r="D22" s="7">
        <v>166002</v>
      </c>
      <c r="E22" s="7">
        <v>0</v>
      </c>
      <c r="F22" s="7">
        <f t="shared" si="0"/>
        <v>166002</v>
      </c>
      <c r="G22" s="8">
        <v>15855.7</v>
      </c>
      <c r="I22" s="19"/>
      <c r="K22" s="19"/>
    </row>
    <row r="23" spans="1:12" ht="45" x14ac:dyDescent="0.25">
      <c r="A23" s="20"/>
      <c r="B23" s="22"/>
      <c r="C23" s="1" t="s">
        <v>8</v>
      </c>
      <c r="D23" s="2">
        <f>D22*0.64</f>
        <v>106241.28</v>
      </c>
      <c r="E23" s="3">
        <v>0</v>
      </c>
      <c r="F23" s="3">
        <f t="shared" si="0"/>
        <v>106241.28</v>
      </c>
      <c r="G23" s="9">
        <f>G22*0.66</f>
        <v>10464.762000000001</v>
      </c>
      <c r="K23" s="19"/>
    </row>
    <row r="24" spans="1:12" ht="45" x14ac:dyDescent="0.25">
      <c r="A24" s="20"/>
      <c r="B24" s="22"/>
      <c r="C24" s="1" t="s">
        <v>9</v>
      </c>
      <c r="D24" s="2">
        <f>D22*0.36</f>
        <v>59760.72</v>
      </c>
      <c r="E24" s="3">
        <v>0</v>
      </c>
      <c r="F24" s="3">
        <f t="shared" si="0"/>
        <v>59760.72</v>
      </c>
      <c r="G24" s="9">
        <f>G22*0.34</f>
        <v>5390.938000000001</v>
      </c>
      <c r="K24" s="14"/>
    </row>
    <row r="25" spans="1:12" ht="15.75" x14ac:dyDescent="0.25">
      <c r="A25" s="20" t="s">
        <v>18</v>
      </c>
      <c r="B25" s="22" t="s">
        <v>19</v>
      </c>
      <c r="C25" s="5" t="s">
        <v>7</v>
      </c>
      <c r="D25" s="4">
        <v>158314</v>
      </c>
      <c r="E25" s="4">
        <v>0</v>
      </c>
      <c r="F25" s="4">
        <f t="shared" ref="F25:F27" si="1">D25+E25</f>
        <v>158314</v>
      </c>
      <c r="G25" s="14">
        <v>12463.02</v>
      </c>
      <c r="I25" s="19"/>
      <c r="K25" s="19"/>
      <c r="L25" s="19"/>
    </row>
    <row r="26" spans="1:12" ht="45" x14ac:dyDescent="0.25">
      <c r="A26" s="20"/>
      <c r="B26" s="22"/>
      <c r="C26" s="1" t="s">
        <v>8</v>
      </c>
      <c r="D26" s="2">
        <f>D25*0.66</f>
        <v>104487.24</v>
      </c>
      <c r="E26" s="3">
        <v>0</v>
      </c>
      <c r="F26" s="3">
        <f t="shared" si="1"/>
        <v>104487.24</v>
      </c>
      <c r="G26" s="9">
        <f>G25*0.66</f>
        <v>8225.5932000000012</v>
      </c>
      <c r="K26" s="19"/>
    </row>
    <row r="27" spans="1:12" ht="45.75" thickBot="1" x14ac:dyDescent="0.3">
      <c r="A27" s="21"/>
      <c r="B27" s="23"/>
      <c r="C27" s="10" t="s">
        <v>9</v>
      </c>
      <c r="D27" s="11">
        <f>D25*0.34</f>
        <v>53826.76</v>
      </c>
      <c r="E27" s="12">
        <v>0</v>
      </c>
      <c r="F27" s="12">
        <f t="shared" si="1"/>
        <v>53826.76</v>
      </c>
      <c r="G27" s="13">
        <f>G25*0.34</f>
        <v>4237.4268000000002</v>
      </c>
    </row>
  </sheetData>
  <mergeCells count="13">
    <mergeCell ref="A25:A27"/>
    <mergeCell ref="B25:B27"/>
    <mergeCell ref="A8:G8"/>
    <mergeCell ref="A16:A18"/>
    <mergeCell ref="B16:B18"/>
    <mergeCell ref="A19:A21"/>
    <mergeCell ref="B19:B21"/>
    <mergeCell ref="A22:A24"/>
    <mergeCell ref="B22:B24"/>
    <mergeCell ref="B10:B12"/>
    <mergeCell ref="A10:A12"/>
    <mergeCell ref="A13:A15"/>
    <mergeCell ref="B13:B15"/>
  </mergeCells>
  <pageMargins left="0.7" right="0.7" top="0.75" bottom="0.75" header="0.3" footer="0.3"/>
  <pageSetup scale="7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Eprifania</dc:creator>
  <cp:lastModifiedBy>Donna Eprifania</cp:lastModifiedBy>
  <cp:lastPrinted>2021-03-25T21:40:56Z</cp:lastPrinted>
  <dcterms:created xsi:type="dcterms:W3CDTF">2021-03-18T12:37:51Z</dcterms:created>
  <dcterms:modified xsi:type="dcterms:W3CDTF">2024-10-11T14:44:30Z</dcterms:modified>
</cp:coreProperties>
</file>